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8865" activeTab="0"/>
  </bookViews>
  <sheets>
    <sheet name="4. MADDE (%70'LİK KISIM)" sheetId="1" r:id="rId1"/>
    <sheet name="5. MADDE (ON GÜNE KADAR) " sheetId="2" r:id="rId2"/>
    <sheet name="5. MADDE (ON GÜNÜ AŞAN)" sheetId="3" r:id="rId3"/>
  </sheets>
  <definedNames>
    <definedName name="Asama">#REF!</definedName>
    <definedName name="AsamaAd">#REF!</definedName>
    <definedName name="BaslaSatir">#REF!</definedName>
    <definedName name="ButceYil">#REF!</definedName>
    <definedName name="Kurum">#REF!</definedName>
    <definedName name="KurumAd">#REF!</definedName>
    <definedName name="_xlnm.Print_Area" localSheetId="0">'4. MADDE (%70''LİK KISIM)'!$B$2:$I$15</definedName>
    <definedName name="_xlnm.Print_Area" localSheetId="1">'5. MADDE (ON GÜNE KADAR) '!$B$2:$G$12</definedName>
    <definedName name="_xlnm.Print_Area" localSheetId="2">'5. MADDE (ON GÜNÜ AŞAN)'!$B$2:$I$21</definedName>
    <definedName name="Yil">#REF!</definedName>
  </definedNames>
  <calcPr fullCalcOnLoad="1"/>
</workbook>
</file>

<file path=xl/sharedStrings.xml><?xml version="1.0" encoding="utf-8"?>
<sst xmlns="http://schemas.openxmlformats.org/spreadsheetml/2006/main" count="66" uniqueCount="29">
  <si>
    <t>GÜNDELİK</t>
  </si>
  <si>
    <t>%50 ARTIRIMLI GÜNDELİK</t>
  </si>
  <si>
    <t>YATAK ÜCRETİ</t>
  </si>
  <si>
    <t>-</t>
  </si>
  <si>
    <t>=</t>
  </si>
  <si>
    <t>+</t>
  </si>
  <si>
    <t>X</t>
  </si>
  <si>
    <t>TOPLAM</t>
  </si>
  <si>
    <t>ÖDENECEK TOPLAM TUTAR</t>
  </si>
  <si>
    <t>10 GÜNÜ AŞAN KISIM</t>
  </si>
  <si>
    <t>İLK 10 GÜN İÇİN ÖDENECEK TUTAR</t>
  </si>
  <si>
    <t>GÜNDELİĞİN %40'INI AŞAN KISIM</t>
  </si>
  <si>
    <t>10  GÜNÜ AŞAN KISIM İÇİN ÖDENECEK TUTAR</t>
  </si>
  <si>
    <t>TOPLAM ÖDENECEK</t>
  </si>
  <si>
    <t>KONAKLAMA SÜRESİ</t>
  </si>
  <si>
    <t xml:space="preserve">KONAKLAMA SÜRESİ            </t>
  </si>
  <si>
    <t>İLK ON GÜN İÇİN ÖDENECEK TUTAR</t>
  </si>
  <si>
    <t>ON GÜNÜ AŞAN KISIM İÇİN ÖDENECEK TUTAR</t>
  </si>
  <si>
    <t>Seçiniz</t>
  </si>
  <si>
    <r>
      <t xml:space="preserve">  YURTDIŞI GEÇİCİ GÖREVLENDİRMELERDE BAKANLAR KURULU KARARI'NIN 5 İNCİ MADDESİNE İSTİNADEN </t>
    </r>
    <r>
      <rPr>
        <b/>
        <sz val="12"/>
        <color indexed="10"/>
        <rFont val="Verdana"/>
        <family val="2"/>
      </rPr>
      <t>10 GÜNE KADAR  OLAN KONAKLAMALARDA</t>
    </r>
    <r>
      <rPr>
        <b/>
        <sz val="12"/>
        <rFont val="Verdana"/>
        <family val="2"/>
      </rPr>
      <t xml:space="preserve"> ÖDENECEK YATAK ÜCRETİ  TABLOSU                                                                                                                     </t>
    </r>
  </si>
  <si>
    <r>
      <t xml:space="preserve"> YURTDIŞI GEÇİCİ GÖREVLENDİRMELERDE BAKANLAR KURULU KARARI'NIN 5 İNCİ MADDESİNE İSTİNADEN </t>
    </r>
    <r>
      <rPr>
        <b/>
        <sz val="12"/>
        <color indexed="10"/>
        <rFont val="Verdana"/>
        <family val="2"/>
      </rPr>
      <t xml:space="preserve">10 GÜNÜ AŞAN KONAKLAMALARDA  </t>
    </r>
    <r>
      <rPr>
        <b/>
        <sz val="12"/>
        <rFont val="Verdana"/>
        <family val="2"/>
      </rPr>
      <t xml:space="preserve">ÖDENECEK YATAK ÜCRETİ  TABLOSU                                                                                                                     </t>
    </r>
  </si>
  <si>
    <t xml:space="preserve">  YURTDIŞI GEÇİCİ GÖREVLENDİRMELERDE BAKANLAR KURULU KARARI'NIN 4 ÜNCÜ MADDESİNE İSTİNADEN ÖDENECEK YATAK ÜCRETİ  TABLOSU                                                                                                                     </t>
  </si>
  <si>
    <t>HESAPLAMAYA ESAS SÜRE</t>
  </si>
  <si>
    <t>%50 ARTIRIMLI GÜNDELİĞİN %40'I</t>
  </si>
  <si>
    <t>GÜNDELİĞİN %40'INI AŞAN KISMIN %70'İ</t>
  </si>
  <si>
    <t>%50 ARTIRIMLI GÜNDELİĞİN %70'i</t>
  </si>
  <si>
    <t>GÜNDELİĞİN %40'INI AŞAN KISMI</t>
  </si>
  <si>
    <t>%50 ARTIRIMLI GÜNDELİĞİN %40'INI AŞAN KISIM</t>
  </si>
  <si>
    <t>GÜNDELİĞİN %40'I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</si>
</sst>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0.0"/>
    <numFmt numFmtId="174" formatCode="[$-41F]dd\ mmmm\ yyyy\ dddd"/>
  </numFmts>
  <fonts count="48">
    <font>
      <sz val="10"/>
      <name val="Arial Tur"/>
      <family val="0"/>
    </font>
    <font>
      <sz val="8"/>
      <name val="Arial Tur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0"/>
      <color indexed="10"/>
      <name val="Verdana"/>
      <family val="2"/>
    </font>
    <font>
      <b/>
      <sz val="15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12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2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4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36" borderId="0" xfId="0" applyFont="1" applyFill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showGridLines="0" tabSelected="1" view="pageBreakPreview" zoomScale="130" zoomScaleSheetLayoutView="130" zoomScalePageLayoutView="0" workbookViewId="0" topLeftCell="A1">
      <selection activeCell="B2" sqref="B2:I2"/>
    </sheetView>
  </sheetViews>
  <sheetFormatPr defaultColWidth="21.875" defaultRowHeight="12.75"/>
  <cols>
    <col min="1" max="1" width="2.75390625" style="3" customWidth="1"/>
    <col min="2" max="2" width="3.25390625" style="11" customWidth="1"/>
    <col min="3" max="3" width="24.00390625" style="3" customWidth="1"/>
    <col min="4" max="4" width="3.75390625" style="4" customWidth="1"/>
    <col min="5" max="5" width="21.875" style="3" customWidth="1"/>
    <col min="6" max="6" width="4.25390625" style="13" customWidth="1"/>
    <col min="7" max="7" width="19.75390625" style="3" bestFit="1" customWidth="1"/>
    <col min="8" max="8" width="3.00390625" style="3" customWidth="1"/>
    <col min="9" max="9" width="14.375" style="3" bestFit="1" customWidth="1"/>
    <col min="10" max="10" width="21.875" style="3" customWidth="1"/>
    <col min="11" max="11" width="0" style="3" hidden="1" customWidth="1"/>
    <col min="12" max="16384" width="21.875" style="3" customWidth="1"/>
  </cols>
  <sheetData>
    <row r="2" spans="2:9" ht="52.5" customHeight="1">
      <c r="B2" s="82" t="s">
        <v>21</v>
      </c>
      <c r="C2" s="82"/>
      <c r="D2" s="82"/>
      <c r="E2" s="82"/>
      <c r="F2" s="82"/>
      <c r="G2" s="82"/>
      <c r="H2" s="82"/>
      <c r="I2" s="82"/>
    </row>
    <row r="3" spans="2:3" ht="15.75" thickBot="1">
      <c r="B3" s="81"/>
      <c r="C3" s="81"/>
    </row>
    <row r="4" spans="2:9" ht="46.5" customHeight="1" thickBot="1">
      <c r="B4" s="78">
        <v>1</v>
      </c>
      <c r="C4" s="67" t="s">
        <v>0</v>
      </c>
      <c r="D4" s="1"/>
      <c r="E4" s="66" t="s">
        <v>1</v>
      </c>
      <c r="F4" s="12"/>
      <c r="G4" s="66" t="s">
        <v>23</v>
      </c>
      <c r="H4" s="1"/>
      <c r="I4" s="67" t="s">
        <v>2</v>
      </c>
    </row>
    <row r="5" spans="2:11" s="57" customFormat="1" ht="21" customHeight="1" thickBot="1">
      <c r="B5" s="79"/>
      <c r="C5" s="59">
        <v>110</v>
      </c>
      <c r="D5" s="54"/>
      <c r="E5" s="19">
        <f>C5*50%+C5</f>
        <v>165</v>
      </c>
      <c r="F5" s="55"/>
      <c r="G5" s="56">
        <f>E5*40%</f>
        <v>66</v>
      </c>
      <c r="H5" s="54"/>
      <c r="I5" s="60">
        <v>70</v>
      </c>
      <c r="K5" s="80"/>
    </row>
    <row r="6" ht="15.75" thickBot="1">
      <c r="K6" s="80"/>
    </row>
    <row r="7" spans="2:11" ht="44.25" customHeight="1" thickBot="1">
      <c r="B7" s="83">
        <v>2</v>
      </c>
      <c r="C7" s="66" t="s">
        <v>2</v>
      </c>
      <c r="D7" s="85" t="s">
        <v>3</v>
      </c>
      <c r="E7" s="66" t="s">
        <v>23</v>
      </c>
      <c r="F7" s="75" t="s">
        <v>4</v>
      </c>
      <c r="G7" s="66" t="s">
        <v>26</v>
      </c>
      <c r="K7" s="10"/>
    </row>
    <row r="8" spans="2:8" ht="21" customHeight="1" thickBot="1">
      <c r="B8" s="84"/>
      <c r="C8" s="34">
        <f>I5</f>
        <v>70</v>
      </c>
      <c r="D8" s="85"/>
      <c r="E8" s="34">
        <f>G5</f>
        <v>66</v>
      </c>
      <c r="F8" s="75"/>
      <c r="G8" s="34">
        <f>IF((C8-E8)&gt;=0,(C8-E8),(0))</f>
        <v>4</v>
      </c>
      <c r="H8" s="7"/>
    </row>
    <row r="9" spans="2:8" ht="20.25" thickBot="1">
      <c r="B9" s="21"/>
      <c r="C9" s="10"/>
      <c r="D9" s="5"/>
      <c r="E9" s="10"/>
      <c r="F9" s="9"/>
      <c r="G9" s="10"/>
      <c r="H9" s="4"/>
    </row>
    <row r="10" spans="2:11" ht="48" customHeight="1" thickBot="1">
      <c r="B10" s="83">
        <v>3</v>
      </c>
      <c r="C10" s="66" t="s">
        <v>24</v>
      </c>
      <c r="D10" s="76" t="s">
        <v>6</v>
      </c>
      <c r="E10" s="66" t="s">
        <v>14</v>
      </c>
      <c r="F10" s="75" t="s">
        <v>4</v>
      </c>
      <c r="G10" s="66" t="s">
        <v>7</v>
      </c>
      <c r="H10" s="4"/>
      <c r="K10" s="28"/>
    </row>
    <row r="11" spans="2:11" ht="21" customHeight="1" thickBot="1">
      <c r="B11" s="84"/>
      <c r="C11" s="20">
        <f>IF(I5&gt;=G5,((I5-G5)*0.7),(0))</f>
        <v>2.8</v>
      </c>
      <c r="D11" s="76"/>
      <c r="E11" s="61">
        <v>10</v>
      </c>
      <c r="F11" s="75"/>
      <c r="G11" s="34">
        <f>(C11*E11)</f>
        <v>28</v>
      </c>
      <c r="H11" s="4"/>
      <c r="K11" s="10"/>
    </row>
    <row r="12" ht="15.75" thickBot="1"/>
    <row r="13" spans="2:9" ht="38.25" customHeight="1" thickBot="1">
      <c r="B13" s="83">
        <v>4</v>
      </c>
      <c r="C13" s="66" t="s">
        <v>25</v>
      </c>
      <c r="D13" s="58"/>
      <c r="E13" s="66" t="s">
        <v>8</v>
      </c>
      <c r="F13" s="9"/>
      <c r="G13" s="28"/>
      <c r="I13" s="8"/>
    </row>
    <row r="14" spans="2:9" ht="21" customHeight="1" thickBot="1">
      <c r="B14" s="84"/>
      <c r="C14" s="34">
        <f>(E5*0.7)*E11</f>
        <v>1154.9999999999998</v>
      </c>
      <c r="D14" s="58"/>
      <c r="E14" s="68">
        <f>IF(G11&gt;=C14,C14,G11)</f>
        <v>28</v>
      </c>
      <c r="F14" s="14"/>
      <c r="G14" s="28"/>
      <c r="H14" s="2"/>
      <c r="I14" s="2"/>
    </row>
    <row r="15" spans="2:10" ht="15">
      <c r="B15" s="16"/>
      <c r="C15" s="7"/>
      <c r="E15" s="7"/>
      <c r="F15" s="15"/>
      <c r="G15" s="7"/>
      <c r="J15" s="18"/>
    </row>
    <row r="16" spans="2:10" ht="12.75" customHeight="1">
      <c r="B16" s="77"/>
      <c r="C16" s="25"/>
      <c r="D16" s="26"/>
      <c r="E16" s="25"/>
      <c r="F16" s="29"/>
      <c r="G16" s="27"/>
      <c r="J16" s="17"/>
    </row>
    <row r="17" spans="2:10" ht="12.75">
      <c r="B17" s="77"/>
      <c r="C17" s="30"/>
      <c r="D17" s="26"/>
      <c r="E17" s="27"/>
      <c r="F17" s="29"/>
      <c r="G17" s="27"/>
      <c r="J17" s="17"/>
    </row>
    <row r="18" spans="2:10" ht="12.75">
      <c r="B18" s="77"/>
      <c r="C18" s="30"/>
      <c r="D18" s="26"/>
      <c r="E18" s="31"/>
      <c r="F18" s="29"/>
      <c r="G18" s="27"/>
      <c r="J18" s="17"/>
    </row>
    <row r="19" ht="15">
      <c r="K19" s="4" t="s">
        <v>18</v>
      </c>
    </row>
    <row r="20" spans="2:11" ht="15" customHeight="1">
      <c r="B20" s="22"/>
      <c r="C20" s="22"/>
      <c r="D20" s="22"/>
      <c r="E20" s="22"/>
      <c r="F20" s="22"/>
      <c r="G20" s="22"/>
      <c r="H20" s="22"/>
      <c r="I20" s="22"/>
      <c r="K20" s="4">
        <v>1</v>
      </c>
    </row>
    <row r="21" spans="2:11" ht="15" customHeight="1">
      <c r="B21" s="22"/>
      <c r="C21" s="22"/>
      <c r="D21" s="22"/>
      <c r="E21" s="22"/>
      <c r="F21" s="22"/>
      <c r="G21" s="22"/>
      <c r="H21" s="22"/>
      <c r="I21" s="22"/>
      <c r="K21" s="4">
        <f>+K20+1</f>
        <v>2</v>
      </c>
    </row>
    <row r="22" spans="2:11" ht="15">
      <c r="B22" s="81"/>
      <c r="C22" s="81"/>
      <c r="K22" s="4">
        <f aca="true" t="shared" si="0" ref="K22:K29">+K21+1</f>
        <v>3</v>
      </c>
    </row>
    <row r="23" ht="15">
      <c r="K23" s="4">
        <f t="shared" si="0"/>
        <v>4</v>
      </c>
    </row>
    <row r="24" ht="15">
      <c r="K24" s="4">
        <f t="shared" si="0"/>
        <v>5</v>
      </c>
    </row>
    <row r="25" ht="15">
      <c r="K25" s="4">
        <f t="shared" si="0"/>
        <v>6</v>
      </c>
    </row>
    <row r="26" ht="15">
      <c r="K26" s="4">
        <f t="shared" si="0"/>
        <v>7</v>
      </c>
    </row>
    <row r="27" ht="15">
      <c r="K27" s="4">
        <f t="shared" si="0"/>
        <v>8</v>
      </c>
    </row>
    <row r="28" ht="15">
      <c r="K28" s="4">
        <f t="shared" si="0"/>
        <v>9</v>
      </c>
    </row>
    <row r="29" ht="15">
      <c r="K29" s="4">
        <f t="shared" si="0"/>
        <v>10</v>
      </c>
    </row>
  </sheetData>
  <sheetProtection password="CC29" sheet="1"/>
  <mergeCells count="13">
    <mergeCell ref="B3:C3"/>
    <mergeCell ref="B22:C22"/>
    <mergeCell ref="B2:I2"/>
    <mergeCell ref="B7:B8"/>
    <mergeCell ref="B10:B11"/>
    <mergeCell ref="B13:B14"/>
    <mergeCell ref="D7:D8"/>
    <mergeCell ref="F7:F8"/>
    <mergeCell ref="D10:D11"/>
    <mergeCell ref="F10:F11"/>
    <mergeCell ref="B16:B18"/>
    <mergeCell ref="B4:B5"/>
    <mergeCell ref="K5:K6"/>
  </mergeCells>
  <dataValidations count="1">
    <dataValidation type="list" allowBlank="1" showInputMessage="1" showErrorMessage="1" sqref="E11">
      <formula1>$K$19:$K$29</formula1>
    </dataValidation>
  </dataValidations>
  <printOptions horizontalCentered="1"/>
  <pageMargins left="0.5905511811023623" right="0.5905511811023623" top="0.7874015748031497" bottom="0.5905511811023623" header="0.5905511811023623" footer="0.3937007874015748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5"/>
  <sheetViews>
    <sheetView showGridLines="0" view="pageBreakPreview" zoomScale="130" zoomScaleSheetLayoutView="130" zoomScalePageLayoutView="0" workbookViewId="0" topLeftCell="A1">
      <selection activeCell="J12" sqref="J12"/>
    </sheetView>
  </sheetViews>
  <sheetFormatPr defaultColWidth="21.875" defaultRowHeight="12.75"/>
  <cols>
    <col min="1" max="1" width="3.75390625" style="3" customWidth="1"/>
    <col min="2" max="2" width="2.625" style="11" customWidth="1"/>
    <col min="3" max="3" width="21.875" style="3" customWidth="1"/>
    <col min="4" max="4" width="3.75390625" style="4" customWidth="1"/>
    <col min="5" max="5" width="23.125" style="3" customWidth="1"/>
    <col min="6" max="6" width="4.25390625" style="13" customWidth="1"/>
    <col min="7" max="7" width="19.75390625" style="3" bestFit="1" customWidth="1"/>
    <col min="8" max="8" width="10.375" style="3" customWidth="1"/>
    <col min="9" max="9" width="9.25390625" style="3" hidden="1" customWidth="1"/>
    <col min="10" max="16384" width="21.875" style="3" customWidth="1"/>
  </cols>
  <sheetData>
    <row r="2" spans="2:7" ht="69" customHeight="1">
      <c r="B2" s="82" t="s">
        <v>19</v>
      </c>
      <c r="C2" s="82"/>
      <c r="D2" s="82"/>
      <c r="E2" s="82"/>
      <c r="F2" s="82"/>
      <c r="G2" s="82"/>
    </row>
    <row r="3" spans="2:3" ht="15.75" thickBot="1">
      <c r="B3" s="81"/>
      <c r="C3" s="81"/>
    </row>
    <row r="4" spans="2:7" ht="36.75" customHeight="1" thickBot="1">
      <c r="B4" s="86">
        <v>1</v>
      </c>
      <c r="C4" s="74" t="s">
        <v>0</v>
      </c>
      <c r="D4" s="1"/>
      <c r="E4" s="69" t="s">
        <v>1</v>
      </c>
      <c r="F4" s="12"/>
      <c r="G4" s="69" t="s">
        <v>2</v>
      </c>
    </row>
    <row r="5" spans="2:9" ht="21" customHeight="1" thickBot="1">
      <c r="B5" s="87"/>
      <c r="C5" s="62">
        <v>100</v>
      </c>
      <c r="D5" s="36"/>
      <c r="E5" s="37">
        <f>C5*50%+C5</f>
        <v>150</v>
      </c>
      <c r="F5" s="38"/>
      <c r="G5" s="63">
        <v>70</v>
      </c>
      <c r="I5" s="80"/>
    </row>
    <row r="6" ht="15.75" thickBot="1">
      <c r="I6" s="80"/>
    </row>
    <row r="7" spans="2:9" ht="53.25" customHeight="1" thickBot="1">
      <c r="B7" s="83">
        <v>2</v>
      </c>
      <c r="C7" s="69" t="s">
        <v>2</v>
      </c>
      <c r="D7" s="85" t="s">
        <v>3</v>
      </c>
      <c r="E7" s="69" t="s">
        <v>23</v>
      </c>
      <c r="F7" s="75" t="s">
        <v>4</v>
      </c>
      <c r="G7" s="70" t="s">
        <v>27</v>
      </c>
      <c r="I7" s="10"/>
    </row>
    <row r="8" spans="2:9" s="39" customFormat="1" ht="21" customHeight="1" thickBot="1">
      <c r="B8" s="84"/>
      <c r="C8" s="34">
        <f>G5</f>
        <v>70</v>
      </c>
      <c r="D8" s="85"/>
      <c r="E8" s="34">
        <f>E5*0.4</f>
        <v>60</v>
      </c>
      <c r="F8" s="75"/>
      <c r="G8" s="34">
        <f>IF((C8-E8)&gt;=0,(C8-E8),(0))</f>
        <v>10</v>
      </c>
      <c r="I8" s="10"/>
    </row>
    <row r="9" spans="2:9" ht="20.25" thickBot="1">
      <c r="B9" s="21"/>
      <c r="C9" s="10"/>
      <c r="D9" s="5"/>
      <c r="E9" s="10"/>
      <c r="F9" s="9"/>
      <c r="G9" s="10"/>
      <c r="I9" s="10"/>
    </row>
    <row r="10" spans="2:9" ht="54.75" customHeight="1" thickBot="1">
      <c r="B10" s="83">
        <v>3</v>
      </c>
      <c r="C10" s="69" t="s">
        <v>27</v>
      </c>
      <c r="D10" s="76" t="s">
        <v>6</v>
      </c>
      <c r="E10" s="69" t="s">
        <v>15</v>
      </c>
      <c r="F10" s="75" t="s">
        <v>4</v>
      </c>
      <c r="G10" s="69" t="s">
        <v>10</v>
      </c>
      <c r="H10" s="7"/>
      <c r="I10" s="10"/>
    </row>
    <row r="11" spans="2:9" s="39" customFormat="1" ht="21" customHeight="1" thickBot="1">
      <c r="B11" s="84"/>
      <c r="C11" s="34">
        <f>IF((C8-E8)&gt;=0,(C8-E8),(0))</f>
        <v>10</v>
      </c>
      <c r="D11" s="76"/>
      <c r="E11" s="65">
        <v>10</v>
      </c>
      <c r="F11" s="75"/>
      <c r="G11" s="34">
        <f>(C11*E11)</f>
        <v>100</v>
      </c>
      <c r="I11" s="10"/>
    </row>
    <row r="12" ht="15">
      <c r="I12" s="10"/>
    </row>
    <row r="13" ht="15">
      <c r="I13" s="10">
        <v>105</v>
      </c>
    </row>
    <row r="14" ht="15">
      <c r="I14" s="10"/>
    </row>
    <row r="15" ht="15">
      <c r="I15" s="4" t="s">
        <v>18</v>
      </c>
    </row>
    <row r="16" ht="15">
      <c r="I16" s="4">
        <v>1</v>
      </c>
    </row>
    <row r="17" ht="15">
      <c r="I17" s="4">
        <f>+I16+1</f>
        <v>2</v>
      </c>
    </row>
    <row r="18" ht="15">
      <c r="I18" s="4">
        <f aca="true" t="shared" si="0" ref="I18:I25">+I17+1</f>
        <v>3</v>
      </c>
    </row>
    <row r="19" ht="15">
      <c r="I19" s="4">
        <f t="shared" si="0"/>
        <v>4</v>
      </c>
    </row>
    <row r="20" ht="15">
      <c r="I20" s="4">
        <f t="shared" si="0"/>
        <v>5</v>
      </c>
    </row>
    <row r="21" ht="15">
      <c r="I21" s="4">
        <f t="shared" si="0"/>
        <v>6</v>
      </c>
    </row>
    <row r="22" ht="15">
      <c r="I22" s="4">
        <f t="shared" si="0"/>
        <v>7</v>
      </c>
    </row>
    <row r="23" ht="15">
      <c r="I23" s="4">
        <f t="shared" si="0"/>
        <v>8</v>
      </c>
    </row>
    <row r="24" ht="15">
      <c r="I24" s="4">
        <f t="shared" si="0"/>
        <v>9</v>
      </c>
    </row>
    <row r="25" ht="15">
      <c r="I25" s="4">
        <f t="shared" si="0"/>
        <v>10</v>
      </c>
    </row>
  </sheetData>
  <sheetProtection password="CC29" sheet="1"/>
  <mergeCells count="10">
    <mergeCell ref="I5:I6"/>
    <mergeCell ref="B2:G2"/>
    <mergeCell ref="B7:B8"/>
    <mergeCell ref="B10:B11"/>
    <mergeCell ref="D7:D8"/>
    <mergeCell ref="F7:F8"/>
    <mergeCell ref="F10:F11"/>
    <mergeCell ref="D10:D11"/>
    <mergeCell ref="B3:C3"/>
    <mergeCell ref="B4:B5"/>
  </mergeCells>
  <dataValidations count="1">
    <dataValidation type="list" allowBlank="1" showInputMessage="1" showErrorMessage="1" sqref="E11">
      <formula1>$I$15:$I$25</formula1>
    </dataValidation>
  </dataValidations>
  <printOptions horizontalCentered="1"/>
  <pageMargins left="0.5905511811023623" right="0.5905511811023623" top="0.7874015748031497" bottom="0.5905511811023623" header="0.5905511811023623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0"/>
  <sheetViews>
    <sheetView showGridLines="0" view="pageBreakPreview" zoomScale="130" zoomScaleSheetLayoutView="130" zoomScalePageLayoutView="0" workbookViewId="0" topLeftCell="A1">
      <selection activeCell="E16" sqref="E16"/>
    </sheetView>
  </sheetViews>
  <sheetFormatPr defaultColWidth="21.875" defaultRowHeight="12.75"/>
  <cols>
    <col min="1" max="1" width="3.125" style="3" customWidth="1"/>
    <col min="2" max="2" width="2.625" style="11" customWidth="1"/>
    <col min="3" max="3" width="21.875" style="3" customWidth="1"/>
    <col min="4" max="4" width="3.75390625" style="4" customWidth="1"/>
    <col min="5" max="5" width="21.875" style="3" customWidth="1"/>
    <col min="6" max="6" width="4.25390625" style="13" customWidth="1"/>
    <col min="7" max="7" width="19.75390625" style="3" bestFit="1" customWidth="1"/>
    <col min="8" max="8" width="4.125" style="3" customWidth="1"/>
    <col min="9" max="9" width="14.375" style="3" bestFit="1" customWidth="1"/>
    <col min="10" max="16384" width="21.875" style="3" customWidth="1"/>
  </cols>
  <sheetData>
    <row r="2" spans="2:9" ht="57" customHeight="1">
      <c r="B2" s="82" t="s">
        <v>20</v>
      </c>
      <c r="C2" s="82"/>
      <c r="D2" s="82"/>
      <c r="E2" s="82"/>
      <c r="F2" s="82"/>
      <c r="G2" s="82"/>
      <c r="H2" s="82"/>
      <c r="I2" s="82"/>
    </row>
    <row r="3" spans="2:3" ht="15.75" thickBot="1">
      <c r="B3" s="81"/>
      <c r="C3" s="81"/>
    </row>
    <row r="4" spans="2:9" ht="36.75" customHeight="1" thickBot="1">
      <c r="B4" s="78">
        <v>1</v>
      </c>
      <c r="C4" s="74" t="s">
        <v>0</v>
      </c>
      <c r="D4" s="1"/>
      <c r="E4" s="69" t="s">
        <v>1</v>
      </c>
      <c r="F4" s="12"/>
      <c r="G4" s="69" t="s">
        <v>2</v>
      </c>
      <c r="H4" s="1"/>
      <c r="I4" s="69" t="s">
        <v>14</v>
      </c>
    </row>
    <row r="5" spans="2:11" ht="21" customHeight="1" thickBot="1">
      <c r="B5" s="79"/>
      <c r="C5" s="62">
        <v>100</v>
      </c>
      <c r="D5" s="36"/>
      <c r="E5" s="37">
        <f>C5*50%+C5</f>
        <v>150</v>
      </c>
      <c r="F5" s="38"/>
      <c r="G5" s="63">
        <v>70</v>
      </c>
      <c r="H5" s="4"/>
      <c r="I5" s="64">
        <v>12</v>
      </c>
      <c r="K5" s="80"/>
    </row>
    <row r="6" spans="2:11" ht="24.75" customHeight="1" thickBot="1">
      <c r="B6" s="45"/>
      <c r="C6" s="51" t="s">
        <v>16</v>
      </c>
      <c r="D6" s="52"/>
      <c r="E6" s="53"/>
      <c r="F6" s="47"/>
      <c r="G6" s="46"/>
      <c r="H6" s="46"/>
      <c r="I6" s="46"/>
      <c r="K6" s="80"/>
    </row>
    <row r="7" spans="2:11" ht="49.5" customHeight="1" thickBot="1">
      <c r="B7" s="83">
        <v>2</v>
      </c>
      <c r="C7" s="69" t="s">
        <v>2</v>
      </c>
      <c r="D7" s="85" t="s">
        <v>3</v>
      </c>
      <c r="E7" s="69" t="s">
        <v>23</v>
      </c>
      <c r="F7" s="75" t="s">
        <v>4</v>
      </c>
      <c r="G7" s="70" t="s">
        <v>27</v>
      </c>
      <c r="K7" s="10"/>
    </row>
    <row r="8" spans="2:8" s="36" customFormat="1" ht="20.25" customHeight="1" thickBot="1">
      <c r="B8" s="84"/>
      <c r="C8" s="34">
        <f>G5</f>
        <v>70</v>
      </c>
      <c r="D8" s="85"/>
      <c r="E8" s="34">
        <f>E5*0.4</f>
        <v>60</v>
      </c>
      <c r="F8" s="75"/>
      <c r="G8" s="34">
        <f>IF((C8-E8)&gt;=0,(C8-E8),(0))</f>
        <v>10</v>
      </c>
      <c r="H8" s="41"/>
    </row>
    <row r="9" spans="2:8" ht="20.25" thickBot="1">
      <c r="B9" s="21"/>
      <c r="C9" s="10"/>
      <c r="D9" s="5"/>
      <c r="E9" s="10"/>
      <c r="F9" s="9"/>
      <c r="G9" s="10"/>
      <c r="H9" s="4"/>
    </row>
    <row r="10" spans="2:11" ht="54" customHeight="1" thickBot="1">
      <c r="B10" s="83">
        <v>3</v>
      </c>
      <c r="C10" s="69" t="s">
        <v>27</v>
      </c>
      <c r="D10" s="76" t="s">
        <v>6</v>
      </c>
      <c r="E10" s="69" t="s">
        <v>22</v>
      </c>
      <c r="F10" s="75" t="s">
        <v>4</v>
      </c>
      <c r="G10" s="69" t="s">
        <v>10</v>
      </c>
      <c r="H10" s="4"/>
      <c r="J10" s="7"/>
      <c r="K10" s="28"/>
    </row>
    <row r="11" spans="2:11" s="39" customFormat="1" ht="21" customHeight="1" thickBot="1">
      <c r="B11" s="84"/>
      <c r="C11" s="34">
        <f>IF((C8-E8)&gt;=0,(C8-E8),(0))</f>
        <v>10</v>
      </c>
      <c r="D11" s="76"/>
      <c r="E11" s="44">
        <f>IF(I5&gt;10,10,I5)</f>
        <v>10</v>
      </c>
      <c r="F11" s="75"/>
      <c r="G11" s="34">
        <f>(C11*E11)</f>
        <v>100</v>
      </c>
      <c r="H11" s="36"/>
      <c r="K11" s="41"/>
    </row>
    <row r="12" spans="3:5" ht="29.25" customHeight="1" thickBot="1">
      <c r="C12" s="51" t="s">
        <v>17</v>
      </c>
      <c r="D12" s="52"/>
      <c r="E12" s="53"/>
    </row>
    <row r="13" spans="2:10" ht="39" thickBot="1">
      <c r="B13" s="83">
        <v>4</v>
      </c>
      <c r="C13" s="69" t="s">
        <v>2</v>
      </c>
      <c r="D13" s="85" t="s">
        <v>3</v>
      </c>
      <c r="E13" s="69" t="s">
        <v>28</v>
      </c>
      <c r="F13" s="75" t="s">
        <v>4</v>
      </c>
      <c r="G13" s="69" t="s">
        <v>11</v>
      </c>
      <c r="J13" s="17"/>
    </row>
    <row r="14" spans="2:10" s="39" customFormat="1" ht="21" customHeight="1" thickBot="1">
      <c r="B14" s="84"/>
      <c r="C14" s="40">
        <f>G5</f>
        <v>70</v>
      </c>
      <c r="D14" s="85"/>
      <c r="E14" s="42">
        <f>(C5*0.4)</f>
        <v>40</v>
      </c>
      <c r="F14" s="75"/>
      <c r="G14" s="40">
        <f>IF((C14-E14)&gt;=0,(C14-E14),(0))</f>
        <v>30</v>
      </c>
      <c r="J14" s="43"/>
    </row>
    <row r="15" spans="2:10" ht="20.25" customHeight="1" thickBot="1">
      <c r="B15" s="21"/>
      <c r="C15" s="32"/>
      <c r="D15" s="23"/>
      <c r="E15" s="33"/>
      <c r="F15" s="6"/>
      <c r="G15" s="26"/>
      <c r="J15" s="17"/>
    </row>
    <row r="16" spans="2:9" ht="54" customHeight="1" thickBot="1">
      <c r="B16" s="83">
        <v>5</v>
      </c>
      <c r="C16" s="69" t="s">
        <v>11</v>
      </c>
      <c r="D16" s="76" t="s">
        <v>6</v>
      </c>
      <c r="E16" s="69" t="s">
        <v>9</v>
      </c>
      <c r="F16" s="75" t="s">
        <v>4</v>
      </c>
      <c r="G16" s="74" t="s">
        <v>12</v>
      </c>
      <c r="I16" s="8"/>
    </row>
    <row r="17" spans="2:9" ht="21" customHeight="1" thickBot="1">
      <c r="B17" s="84"/>
      <c r="C17" s="24">
        <f>G14</f>
        <v>30</v>
      </c>
      <c r="D17" s="76"/>
      <c r="E17" s="71">
        <f>IF(I5&gt;E11,I5-E11,0)</f>
        <v>2</v>
      </c>
      <c r="F17" s="75"/>
      <c r="G17" s="73">
        <f>(C17*E17)</f>
        <v>60</v>
      </c>
      <c r="H17" s="2"/>
      <c r="I17" s="2"/>
    </row>
    <row r="18" spans="3:5" ht="24.75" customHeight="1" thickBot="1">
      <c r="C18" s="48" t="s">
        <v>8</v>
      </c>
      <c r="D18" s="49"/>
      <c r="E18" s="50"/>
    </row>
    <row r="19" spans="2:9" ht="42.75" customHeight="1" thickBot="1">
      <c r="B19" s="83">
        <v>6</v>
      </c>
      <c r="C19" s="69" t="s">
        <v>10</v>
      </c>
      <c r="D19" s="88" t="s">
        <v>5</v>
      </c>
      <c r="E19" s="69" t="s">
        <v>12</v>
      </c>
      <c r="F19" s="75" t="s">
        <v>4</v>
      </c>
      <c r="G19" s="72" t="s">
        <v>13</v>
      </c>
      <c r="H19" s="22"/>
      <c r="I19" s="22"/>
    </row>
    <row r="20" spans="2:7" ht="21" customHeight="1" thickBot="1">
      <c r="B20" s="84"/>
      <c r="C20" s="24">
        <f>G11</f>
        <v>100</v>
      </c>
      <c r="D20" s="88"/>
      <c r="E20" s="34">
        <f>G17</f>
        <v>60</v>
      </c>
      <c r="F20" s="75"/>
      <c r="G20" s="35">
        <f>(C20+E20)</f>
        <v>160</v>
      </c>
    </row>
  </sheetData>
  <sheetProtection password="CC29" sheet="1"/>
  <mergeCells count="19">
    <mergeCell ref="B13:B14"/>
    <mergeCell ref="B16:B17"/>
    <mergeCell ref="B19:B20"/>
    <mergeCell ref="D7:D8"/>
    <mergeCell ref="F7:F8"/>
    <mergeCell ref="F10:F11"/>
    <mergeCell ref="D10:D11"/>
    <mergeCell ref="D13:D14"/>
    <mergeCell ref="F13:F14"/>
    <mergeCell ref="B2:I2"/>
    <mergeCell ref="B7:B8"/>
    <mergeCell ref="K5:K6"/>
    <mergeCell ref="F16:F17"/>
    <mergeCell ref="D16:D17"/>
    <mergeCell ref="D19:D20"/>
    <mergeCell ref="F19:F20"/>
    <mergeCell ref="B3:C3"/>
    <mergeCell ref="B4:B5"/>
    <mergeCell ref="B10:B11"/>
  </mergeCells>
  <printOptions horizontalCentered="1"/>
  <pageMargins left="0.5905511811023623" right="0.5905511811023623" top="0.7874015748031497" bottom="0.5905511811023623" header="0.5905511811023623" footer="0.3937007874015748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Dokuz Eylül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EMINORTA</dc:creator>
  <cp:keywords/>
  <dc:description/>
  <cp:lastModifiedBy>Etem Aslan</cp:lastModifiedBy>
  <cp:lastPrinted>2015-03-24T12:58:23Z</cp:lastPrinted>
  <dcterms:created xsi:type="dcterms:W3CDTF">2007-02-21T15:57:05Z</dcterms:created>
  <dcterms:modified xsi:type="dcterms:W3CDTF">2016-09-19T14:03:59Z</dcterms:modified>
  <cp:category/>
  <cp:version/>
  <cp:contentType/>
  <cp:contentStatus/>
</cp:coreProperties>
</file>